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1 квартал 2013" sheetId="4" r:id="rId1"/>
  </sheets>
  <definedNames>
    <definedName name="_xlnm.Print_Area" localSheetId="0">'1 квартал 2013'!$A$1:$F$57</definedName>
  </definedNames>
  <calcPr calcId="124519"/>
</workbook>
</file>

<file path=xl/calcChain.xml><?xml version="1.0" encoding="utf-8"?>
<calcChain xmlns="http://schemas.openxmlformats.org/spreadsheetml/2006/main">
  <c r="F46" i="4"/>
  <c r="F47"/>
  <c r="F48"/>
  <c r="E44"/>
  <c r="E46"/>
  <c r="F26"/>
  <c r="F33"/>
  <c r="D48"/>
  <c r="D47"/>
  <c r="D46"/>
  <c r="E43"/>
  <c r="D44"/>
  <c r="D43"/>
  <c r="E31"/>
  <c r="E48" s="1"/>
  <c r="E30"/>
  <c r="E29"/>
  <c r="D30"/>
  <c r="D31"/>
  <c r="D29"/>
  <c r="F13"/>
  <c r="F14"/>
  <c r="F16"/>
  <c r="F17"/>
  <c r="F18"/>
  <c r="F19"/>
  <c r="F20"/>
  <c r="F21"/>
  <c r="F24"/>
  <c r="F12"/>
  <c r="F40"/>
  <c r="F39"/>
  <c r="F36"/>
  <c r="F34"/>
  <c r="F31"/>
  <c r="E47" l="1"/>
  <c r="F44"/>
  <c r="F43"/>
  <c r="F30"/>
  <c r="F29"/>
  <c r="E45"/>
  <c r="E41"/>
  <c r="E28"/>
  <c r="D28"/>
  <c r="D41"/>
  <c r="F41" l="1"/>
  <c r="F28"/>
  <c r="D45"/>
  <c r="F45" s="1"/>
</calcChain>
</file>

<file path=xl/sharedStrings.xml><?xml version="1.0" encoding="utf-8"?>
<sst xmlns="http://schemas.openxmlformats.org/spreadsheetml/2006/main" count="68" uniqueCount="40">
  <si>
    <t>№ п\п</t>
  </si>
  <si>
    <t>Мероприятия программы</t>
  </si>
  <si>
    <t>Источники финансирования</t>
  </si>
  <si>
    <t>Оплата труда штатных сотрудников лагеря с дневным пребыванием</t>
  </si>
  <si>
    <t>Организация и проведение городских межлагерных мероприятий:</t>
  </si>
  <si>
    <t>Всего по программе, в том числе:</t>
  </si>
  <si>
    <t>бюджет округа</t>
  </si>
  <si>
    <t>бюджет города</t>
  </si>
  <si>
    <t>приносящая доход деятельность</t>
  </si>
  <si>
    <t>Итого по Задаче 1, в том числе:</t>
  </si>
  <si>
    <t>Итого по Задаче 2, в том числе:</t>
  </si>
  <si>
    <t>Н.А.Шаповал 7-26-12</t>
  </si>
  <si>
    <t>Предусмотрено по утвержденной программе</t>
  </si>
  <si>
    <t>Фактически профинансировано за отчетный период</t>
  </si>
  <si>
    <t>% выполнения</t>
  </si>
  <si>
    <t>Информация по объему финансирования ведомственной целевой программы «Организация отдыха детей в каникулярное время на 2012-2015 годы" по состоянию на 30.06.2013 года</t>
  </si>
  <si>
    <t>Организация питания детей</t>
  </si>
  <si>
    <t>Обеспечение развивающими играми, игрушками, спортивным инвентарем</t>
  </si>
  <si>
    <t>Организация транспортного сопровождения детей к месту питания, проведения культурно-массовых, спортивных мероприятий</t>
  </si>
  <si>
    <t>Организация спальных мест для дневного снав лагерях с дневным пребывание детей</t>
  </si>
  <si>
    <t>Организация участия детей в культурно-массовых и спортивных мероприятиях на базе:музея, библиотеки, центра культуры "Югра-Презент", плавательного бассейна, спортивных площадок, городского парка</t>
  </si>
  <si>
    <t xml:space="preserve">Информационное сопровождение программы </t>
  </si>
  <si>
    <t>Подведение итогов работы по организации отдыха детей в канкулярное время</t>
  </si>
  <si>
    <t>Организация проведения профессиональной гигиенической подготовки, аттестации работников лагерей с дневным пребыванием детей, подготовка начальников лагерей по программе охраны труда и технике безопасности</t>
  </si>
  <si>
    <t>Курсовая подготовка педагогических работников лагерей по организации отдыха детей в каникулярное время.</t>
  </si>
  <si>
    <t>Проведение совещаний по вопросам организации лагерей с дневным пребыванием</t>
  </si>
  <si>
    <t>Задача 1: «Обеспечение эффективного функционирования лагерей с дневным пребыванием детей».</t>
  </si>
  <si>
    <t>Задача 2: «Обеспечение комплексной безопасности и охраны здоровья детей, посещающих лагеря с дневным пребыванием детей"</t>
  </si>
  <si>
    <t>Обеспечение аккарацидной обработки территории</t>
  </si>
  <si>
    <t>Обеспечение периодической стирки постельных принадлежностей</t>
  </si>
  <si>
    <t>Организация работы по разработке двухнедельного меню для лагерей с дневным пребыванием детей</t>
  </si>
  <si>
    <t>Обеспечение расходными материалами</t>
  </si>
  <si>
    <t>Организация добровольного страхования детей от несчастных случаев и болезней</t>
  </si>
  <si>
    <t>Обеспечение аптечками для оказания первой медицинской помощи, их своевременное пополнение</t>
  </si>
  <si>
    <t>Обеспечение медицинского обслуживания</t>
  </si>
  <si>
    <t>Начальник Управления образования</t>
  </si>
  <si>
    <t>Исполняющий обязанности начальника ОП И ФО МКУ "ЦБУО"</t>
  </si>
  <si>
    <t>Н.А.Шаповал</t>
  </si>
  <si>
    <t xml:space="preserve">Исполнитель: </t>
  </si>
  <si>
    <t>Н.И.Бобровкая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</si>
</sst>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0.0%"/>
    <numFmt numFmtId="167" formatCode="#,##0.0_ ;\-#,##0.0\ "/>
  </numFmts>
  <fonts count="8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/>
    <xf numFmtId="0" fontId="4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165" fontId="0" fillId="0" borderId="0" xfId="1" applyNumberFormat="1" applyFont="1" applyAlignment="1">
      <alignment vertical="top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justify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7" fillId="0" borderId="0" xfId="0" applyFont="1" applyAlignment="1">
      <alignment vertical="top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6" fontId="5" fillId="0" borderId="2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166" fontId="2" fillId="0" borderId="18" xfId="0" applyNumberFormat="1" applyFont="1" applyFill="1" applyBorder="1" applyAlignment="1">
      <alignment horizontal="center" vertical="top" wrapText="1"/>
    </xf>
    <xf numFmtId="166" fontId="5" fillId="0" borderId="19" xfId="0" applyNumberFormat="1" applyFont="1" applyFill="1" applyBorder="1" applyAlignment="1">
      <alignment horizontal="center" vertical="top" wrapText="1"/>
    </xf>
    <xf numFmtId="166" fontId="5" fillId="0" borderId="20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/>
    <xf numFmtId="0" fontId="5" fillId="0" borderId="3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top" wrapText="1"/>
    </xf>
    <xf numFmtId="166" fontId="2" fillId="0" borderId="23" xfId="0" applyNumberFormat="1" applyFont="1" applyFill="1" applyBorder="1" applyAlignment="1">
      <alignment horizontal="center" vertical="top" wrapText="1"/>
    </xf>
    <xf numFmtId="165" fontId="6" fillId="0" borderId="24" xfId="1" applyNumberFormat="1" applyFont="1" applyBorder="1" applyAlignment="1">
      <alignment horizontal="center" vertical="top" wrapText="1"/>
    </xf>
    <xf numFmtId="166" fontId="5" fillId="0" borderId="24" xfId="0" applyNumberFormat="1" applyFont="1" applyFill="1" applyBorder="1" applyAlignment="1">
      <alignment horizontal="center" vertical="top" wrapText="1"/>
    </xf>
    <xf numFmtId="166" fontId="5" fillId="0" borderId="25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5" fontId="0" fillId="0" borderId="0" xfId="1" applyNumberFormat="1" applyFont="1" applyFill="1" applyAlignment="1">
      <alignment vertical="top"/>
    </xf>
    <xf numFmtId="4" fontId="4" fillId="0" borderId="1" xfId="1" applyNumberFormat="1" applyFont="1" applyFill="1" applyBorder="1" applyAlignment="1">
      <alignment horizontal="center" vertical="top" wrapText="1"/>
    </xf>
    <xf numFmtId="167" fontId="6" fillId="0" borderId="5" xfId="1" applyNumberFormat="1" applyFont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164" fontId="6" fillId="0" borderId="5" xfId="1" applyNumberFormat="1" applyFont="1" applyFill="1" applyBorder="1" applyAlignment="1">
      <alignment horizontal="center" vertical="top" wrapText="1"/>
    </xf>
    <xf numFmtId="167" fontId="6" fillId="0" borderId="5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8" xfId="1" applyNumberFormat="1" applyFont="1" applyBorder="1" applyAlignment="1">
      <alignment horizontal="center" vertical="top" wrapText="1"/>
    </xf>
    <xf numFmtId="164" fontId="4" fillId="0" borderId="8" xfId="1" applyNumberFormat="1" applyFont="1" applyFill="1" applyBorder="1" applyAlignment="1">
      <alignment horizontal="center" vertical="top" wrapText="1"/>
    </xf>
    <xf numFmtId="167" fontId="4" fillId="0" borderId="1" xfId="1" applyNumberFormat="1" applyFont="1" applyBorder="1" applyAlignment="1">
      <alignment horizontal="center" vertical="top" wrapText="1"/>
    </xf>
    <xf numFmtId="167" fontId="4" fillId="0" borderId="1" xfId="1" applyNumberFormat="1" applyFont="1" applyFill="1" applyBorder="1" applyAlignment="1">
      <alignment horizontal="center" vertical="top" wrapText="1"/>
    </xf>
    <xf numFmtId="167" fontId="4" fillId="0" borderId="8" xfId="1" applyNumberFormat="1" applyFont="1" applyBorder="1" applyAlignment="1">
      <alignment horizontal="center" vertical="top" wrapText="1"/>
    </xf>
    <xf numFmtId="167" fontId="4" fillId="0" borderId="8" xfId="1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57"/>
  <sheetViews>
    <sheetView tabSelected="1" view="pageBreakPreview" topLeftCell="A37" zoomScaleSheetLayoutView="100" workbookViewId="0">
      <selection activeCell="E45" sqref="E45"/>
    </sheetView>
  </sheetViews>
  <sheetFormatPr defaultRowHeight="15"/>
  <cols>
    <col min="1" max="1" width="4.5703125" style="1" customWidth="1"/>
    <col min="2" max="2" width="56.85546875" style="1" customWidth="1"/>
    <col min="3" max="3" width="27" style="1" customWidth="1"/>
    <col min="4" max="4" width="27.85546875" style="1" customWidth="1"/>
    <col min="5" max="5" width="20.85546875" style="1" customWidth="1"/>
    <col min="6" max="6" width="39.7109375" style="1" customWidth="1"/>
    <col min="7" max="16384" width="9.140625" style="1"/>
  </cols>
  <sheetData>
    <row r="1" spans="1:6" s="3" customFormat="1">
      <c r="A1" s="2"/>
      <c r="D1" s="4"/>
      <c r="E1" s="40"/>
      <c r="F1" s="4"/>
    </row>
    <row r="2" spans="1:6" s="3" customFormat="1">
      <c r="A2" s="2"/>
      <c r="D2" s="4"/>
      <c r="E2" s="40"/>
      <c r="F2" s="4"/>
    </row>
    <row r="3" spans="1:6" s="3" customFormat="1">
      <c r="A3" s="2"/>
      <c r="D3" s="4"/>
      <c r="E3" s="40"/>
      <c r="F3" s="4"/>
    </row>
    <row r="4" spans="1:6" s="3" customFormat="1" ht="10.5" customHeight="1">
      <c r="A4" s="2"/>
      <c r="D4" s="4"/>
      <c r="E4" s="40"/>
      <c r="F4" s="4"/>
    </row>
    <row r="5" spans="1:6" s="3" customFormat="1" hidden="1">
      <c r="A5" s="2"/>
      <c r="D5" s="4"/>
      <c r="E5" s="40"/>
      <c r="F5" s="4"/>
    </row>
    <row r="6" spans="1:6" s="3" customFormat="1" hidden="1">
      <c r="A6" s="2"/>
      <c r="D6" s="4"/>
      <c r="E6" s="40"/>
      <c r="F6" s="4"/>
    </row>
    <row r="7" spans="1:6" ht="37.5" customHeight="1">
      <c r="A7" s="82" t="s">
        <v>15</v>
      </c>
      <c r="B7" s="82"/>
      <c r="C7" s="82"/>
      <c r="D7" s="82"/>
      <c r="E7" s="82"/>
      <c r="F7" s="82"/>
    </row>
    <row r="8" spans="1:6">
      <c r="A8" s="6"/>
      <c r="B8" s="5"/>
      <c r="C8" s="5"/>
      <c r="D8" s="5"/>
      <c r="E8" s="5"/>
      <c r="F8" s="5"/>
    </row>
    <row r="9" spans="1:6" ht="15" customHeight="1">
      <c r="A9" s="59" t="s">
        <v>0</v>
      </c>
      <c r="B9" s="59" t="s">
        <v>1</v>
      </c>
      <c r="C9" s="59" t="s">
        <v>2</v>
      </c>
      <c r="D9" s="59" t="s">
        <v>12</v>
      </c>
      <c r="E9" s="59" t="s">
        <v>13</v>
      </c>
      <c r="F9" s="59" t="s">
        <v>14</v>
      </c>
    </row>
    <row r="10" spans="1:6" ht="64.5" customHeight="1">
      <c r="A10" s="59"/>
      <c r="B10" s="59"/>
      <c r="C10" s="59"/>
      <c r="D10" s="59"/>
      <c r="E10" s="59"/>
      <c r="F10" s="59"/>
    </row>
    <row r="11" spans="1:6">
      <c r="A11" s="84" t="s">
        <v>26</v>
      </c>
      <c r="B11" s="85"/>
      <c r="C11" s="85"/>
      <c r="D11" s="85"/>
      <c r="E11" s="85"/>
    </row>
    <row r="12" spans="1:6">
      <c r="A12" s="55">
        <v>1</v>
      </c>
      <c r="B12" s="57" t="s">
        <v>16</v>
      </c>
      <c r="C12" s="14" t="s">
        <v>6</v>
      </c>
      <c r="D12" s="12">
        <v>3341.6</v>
      </c>
      <c r="E12" s="31">
        <v>1395.8</v>
      </c>
      <c r="F12" s="15">
        <f>E12/D12</f>
        <v>0.41770409384725882</v>
      </c>
    </row>
    <row r="13" spans="1:6">
      <c r="A13" s="56"/>
      <c r="B13" s="58"/>
      <c r="C13" s="14" t="s">
        <v>7</v>
      </c>
      <c r="D13" s="12">
        <v>1488.9</v>
      </c>
      <c r="E13" s="31">
        <v>985.1</v>
      </c>
      <c r="F13" s="16">
        <f t="shared" ref="F13:F31" si="0">E13/D13</f>
        <v>0.66162939082544159</v>
      </c>
    </row>
    <row r="14" spans="1:6" ht="23.25" customHeight="1">
      <c r="A14" s="55">
        <v>2</v>
      </c>
      <c r="B14" s="57" t="s">
        <v>17</v>
      </c>
      <c r="C14" s="14" t="s">
        <v>7</v>
      </c>
      <c r="D14" s="12">
        <v>35.200000000000003</v>
      </c>
      <c r="E14" s="31">
        <v>17</v>
      </c>
      <c r="F14" s="16">
        <f t="shared" si="0"/>
        <v>0.48295454545454541</v>
      </c>
    </row>
    <row r="15" spans="1:6" ht="33" customHeight="1">
      <c r="A15" s="56"/>
      <c r="B15" s="58"/>
      <c r="C15" s="28" t="s">
        <v>8</v>
      </c>
      <c r="D15" s="25">
        <v>292</v>
      </c>
      <c r="E15" s="31">
        <v>218.2</v>
      </c>
      <c r="F15" s="24"/>
    </row>
    <row r="16" spans="1:6" ht="16.5" customHeight="1">
      <c r="A16" s="55">
        <v>3</v>
      </c>
      <c r="B16" s="57" t="s">
        <v>18</v>
      </c>
      <c r="C16" s="14" t="s">
        <v>7</v>
      </c>
      <c r="D16" s="12">
        <v>90</v>
      </c>
      <c r="E16" s="31">
        <v>8.1</v>
      </c>
      <c r="F16" s="16">
        <f t="shared" si="0"/>
        <v>0.09</v>
      </c>
    </row>
    <row r="17" spans="1:6" ht="30" customHeight="1">
      <c r="A17" s="56"/>
      <c r="B17" s="58"/>
      <c r="C17" s="14" t="s">
        <v>8</v>
      </c>
      <c r="D17" s="12">
        <v>150</v>
      </c>
      <c r="E17" s="31">
        <v>8</v>
      </c>
      <c r="F17" s="16">
        <f t="shared" si="0"/>
        <v>5.3333333333333337E-2</v>
      </c>
    </row>
    <row r="18" spans="1:6" ht="33" customHeight="1">
      <c r="A18" s="13">
        <v>4</v>
      </c>
      <c r="B18" s="28" t="s">
        <v>19</v>
      </c>
      <c r="C18" s="14" t="s">
        <v>7</v>
      </c>
      <c r="D18" s="12">
        <v>333</v>
      </c>
      <c r="E18" s="31">
        <v>333</v>
      </c>
      <c r="F18" s="16">
        <f t="shared" si="0"/>
        <v>1</v>
      </c>
    </row>
    <row r="19" spans="1:6">
      <c r="A19" s="86">
        <v>5</v>
      </c>
      <c r="B19" s="87" t="s">
        <v>20</v>
      </c>
      <c r="C19" s="14" t="s">
        <v>7</v>
      </c>
      <c r="D19" s="12">
        <v>181.7</v>
      </c>
      <c r="E19" s="31">
        <v>109.4</v>
      </c>
      <c r="F19" s="16">
        <f t="shared" si="0"/>
        <v>0.60209135938359937</v>
      </c>
    </row>
    <row r="20" spans="1:6" ht="45" customHeight="1">
      <c r="A20" s="86"/>
      <c r="B20" s="87"/>
      <c r="C20" s="14" t="s">
        <v>8</v>
      </c>
      <c r="D20" s="12">
        <v>510.4</v>
      </c>
      <c r="E20" s="31">
        <v>297.2</v>
      </c>
      <c r="F20" s="16">
        <f t="shared" si="0"/>
        <v>0.58228840125391845</v>
      </c>
    </row>
    <row r="21" spans="1:6" ht="28.5" customHeight="1">
      <c r="A21" s="26">
        <v>6</v>
      </c>
      <c r="B21" s="28" t="s">
        <v>4</v>
      </c>
      <c r="C21" s="14" t="s">
        <v>7</v>
      </c>
      <c r="D21" s="12">
        <v>140</v>
      </c>
      <c r="E21" s="31">
        <v>0</v>
      </c>
      <c r="F21" s="16">
        <f t="shared" si="0"/>
        <v>0</v>
      </c>
    </row>
    <row r="22" spans="1:6">
      <c r="A22" s="13">
        <v>7</v>
      </c>
      <c r="B22" s="28" t="s">
        <v>21</v>
      </c>
      <c r="C22" s="14" t="s">
        <v>7</v>
      </c>
      <c r="D22" s="12"/>
      <c r="E22" s="31"/>
      <c r="F22" s="16"/>
    </row>
    <row r="23" spans="1:6" ht="30">
      <c r="A23" s="13">
        <v>8</v>
      </c>
      <c r="B23" s="28" t="s">
        <v>22</v>
      </c>
      <c r="C23" s="14" t="s">
        <v>7</v>
      </c>
      <c r="D23" s="12"/>
      <c r="E23" s="31"/>
      <c r="F23" s="16"/>
    </row>
    <row r="24" spans="1:6" ht="30">
      <c r="A24" s="13">
        <v>9</v>
      </c>
      <c r="B24" s="14" t="s">
        <v>3</v>
      </c>
      <c r="C24" s="14" t="s">
        <v>7</v>
      </c>
      <c r="D24" s="12">
        <v>219.8</v>
      </c>
      <c r="E24" s="31">
        <v>89.2</v>
      </c>
      <c r="F24" s="16">
        <f t="shared" si="0"/>
        <v>0.40582347588717016</v>
      </c>
    </row>
    <row r="25" spans="1:6" ht="60">
      <c r="A25" s="13">
        <v>10</v>
      </c>
      <c r="B25" s="28" t="s">
        <v>23</v>
      </c>
      <c r="C25" s="14"/>
      <c r="D25" s="12"/>
      <c r="E25" s="31"/>
      <c r="F25" s="16"/>
    </row>
    <row r="26" spans="1:6" ht="30">
      <c r="A26" s="13">
        <v>11</v>
      </c>
      <c r="B26" s="28" t="s">
        <v>24</v>
      </c>
      <c r="C26" s="28" t="s">
        <v>7</v>
      </c>
      <c r="D26" s="12">
        <v>100</v>
      </c>
      <c r="E26" s="31">
        <v>100</v>
      </c>
      <c r="F26" s="24">
        <f t="shared" si="0"/>
        <v>1</v>
      </c>
    </row>
    <row r="27" spans="1:6" ht="30.75" thickBot="1">
      <c r="A27" s="13">
        <v>12</v>
      </c>
      <c r="B27" s="28" t="s">
        <v>25</v>
      </c>
      <c r="C27" s="28"/>
      <c r="D27" s="8"/>
      <c r="E27" s="31"/>
      <c r="F27" s="16"/>
    </row>
    <row r="28" spans="1:6" s="11" customFormat="1">
      <c r="A28" s="69"/>
      <c r="B28" s="72" t="s">
        <v>9</v>
      </c>
      <c r="C28" s="73"/>
      <c r="D28" s="42">
        <f>SUM(D29:D31)</f>
        <v>6882.6</v>
      </c>
      <c r="E28" s="45">
        <f>SUM(E29:E31)</f>
        <v>3561.0000000000005</v>
      </c>
      <c r="F28" s="21">
        <f t="shared" si="0"/>
        <v>0.51739168337546859</v>
      </c>
    </row>
    <row r="29" spans="1:6" s="11" customFormat="1">
      <c r="A29" s="70"/>
      <c r="B29" s="74" t="s">
        <v>6</v>
      </c>
      <c r="C29" s="75"/>
      <c r="D29" s="50">
        <f>D12</f>
        <v>3341.6</v>
      </c>
      <c r="E29" s="51">
        <f>E12</f>
        <v>1395.8</v>
      </c>
      <c r="F29" s="22">
        <f t="shared" si="0"/>
        <v>0.41770409384725882</v>
      </c>
    </row>
    <row r="30" spans="1:6" s="11" customFormat="1">
      <c r="A30" s="70"/>
      <c r="B30" s="74" t="s">
        <v>7</v>
      </c>
      <c r="C30" s="75"/>
      <c r="D30" s="50">
        <f>D13+D14+D16+D18+D19+D21+D24+D26</f>
        <v>2588.6000000000004</v>
      </c>
      <c r="E30" s="51">
        <f>E13+E14+E16+E18+E19+E21+E24+E26</f>
        <v>1641.8000000000002</v>
      </c>
      <c r="F30" s="22">
        <f t="shared" si="0"/>
        <v>0.63424244765510318</v>
      </c>
    </row>
    <row r="31" spans="1:6" s="11" customFormat="1" ht="15.75" thickBot="1">
      <c r="A31" s="71"/>
      <c r="B31" s="76" t="s">
        <v>8</v>
      </c>
      <c r="C31" s="77"/>
      <c r="D31" s="52">
        <f>D15+D17+D20</f>
        <v>952.4</v>
      </c>
      <c r="E31" s="53">
        <f>E15+E17+E20</f>
        <v>523.4</v>
      </c>
      <c r="F31" s="23">
        <f t="shared" si="0"/>
        <v>0.54955900881982356</v>
      </c>
    </row>
    <row r="32" spans="1:6" ht="30" customHeight="1">
      <c r="A32" s="78" t="s">
        <v>27</v>
      </c>
      <c r="B32" s="79"/>
      <c r="C32" s="79"/>
      <c r="D32" s="79"/>
      <c r="E32" s="79"/>
      <c r="F32" s="79"/>
    </row>
    <row r="33" spans="1:6">
      <c r="A33" s="13">
        <v>1</v>
      </c>
      <c r="B33" s="7" t="s">
        <v>28</v>
      </c>
      <c r="C33" s="28" t="s">
        <v>7</v>
      </c>
      <c r="D33" s="12">
        <v>76.099999999999994</v>
      </c>
      <c r="E33" s="31">
        <v>36.6</v>
      </c>
      <c r="F33" s="24">
        <f>E33/D33</f>
        <v>0.48094612352168203</v>
      </c>
    </row>
    <row r="34" spans="1:6" ht="15" customHeight="1">
      <c r="A34" s="26">
        <v>2</v>
      </c>
      <c r="B34" s="28" t="s">
        <v>29</v>
      </c>
      <c r="C34" s="14" t="s">
        <v>7</v>
      </c>
      <c r="D34" s="12">
        <v>33.200000000000003</v>
      </c>
      <c r="E34" s="31"/>
      <c r="F34" s="15">
        <f>E34/D34</f>
        <v>0</v>
      </c>
    </row>
    <row r="35" spans="1:6" ht="45" customHeight="1">
      <c r="A35" s="30">
        <v>3</v>
      </c>
      <c r="B35" s="9" t="s">
        <v>30</v>
      </c>
      <c r="C35" s="28" t="s">
        <v>7</v>
      </c>
      <c r="D35" s="25"/>
      <c r="E35" s="31"/>
      <c r="F35" s="24"/>
    </row>
    <row r="36" spans="1:6" ht="24" customHeight="1">
      <c r="A36" s="55">
        <v>4</v>
      </c>
      <c r="B36" s="80" t="s">
        <v>31</v>
      </c>
      <c r="C36" s="27" t="s">
        <v>7</v>
      </c>
      <c r="D36" s="25">
        <v>167.7</v>
      </c>
      <c r="E36" s="41">
        <v>89.5</v>
      </c>
      <c r="F36" s="15">
        <f>E36/D36</f>
        <v>0.53369111508646394</v>
      </c>
    </row>
    <row r="37" spans="1:6" ht="34.5" customHeight="1">
      <c r="A37" s="56"/>
      <c r="B37" s="81"/>
      <c r="C37" s="27" t="s">
        <v>8</v>
      </c>
      <c r="D37" s="25">
        <v>300</v>
      </c>
      <c r="E37" s="41">
        <v>157.19999999999999</v>
      </c>
      <c r="F37" s="17"/>
    </row>
    <row r="38" spans="1:6" ht="30">
      <c r="A38" s="13">
        <v>5</v>
      </c>
      <c r="B38" s="10" t="s">
        <v>32</v>
      </c>
      <c r="C38" s="27" t="s">
        <v>7</v>
      </c>
      <c r="D38" s="12">
        <v>41</v>
      </c>
      <c r="E38" s="31">
        <v>16.8</v>
      </c>
      <c r="F38" s="17"/>
    </row>
    <row r="39" spans="1:6" ht="30">
      <c r="A39" s="13">
        <v>6</v>
      </c>
      <c r="B39" s="28" t="s">
        <v>33</v>
      </c>
      <c r="C39" s="27" t="s">
        <v>8</v>
      </c>
      <c r="D39" s="12">
        <v>53.6</v>
      </c>
      <c r="E39" s="31">
        <v>7</v>
      </c>
      <c r="F39" s="15">
        <f>E39/D39</f>
        <v>0.13059701492537312</v>
      </c>
    </row>
    <row r="40" spans="1:6" ht="15.75" thickBot="1">
      <c r="A40" s="13">
        <v>7</v>
      </c>
      <c r="B40" s="29" t="s">
        <v>34</v>
      </c>
      <c r="C40" s="33" t="s">
        <v>7</v>
      </c>
      <c r="D40" s="18">
        <v>200</v>
      </c>
      <c r="E40" s="19">
        <v>189.1</v>
      </c>
      <c r="F40" s="20">
        <f>E40/D40</f>
        <v>0.94550000000000001</v>
      </c>
    </row>
    <row r="41" spans="1:6" s="11" customFormat="1">
      <c r="A41" s="69"/>
      <c r="B41" s="72" t="s">
        <v>10</v>
      </c>
      <c r="C41" s="73"/>
      <c r="D41" s="43">
        <f>SUM(D42:D44)</f>
        <v>871.6</v>
      </c>
      <c r="E41" s="44">
        <f>SUM(E42:E44)</f>
        <v>496.2</v>
      </c>
      <c r="F41" s="35">
        <f>E41/D41</f>
        <v>0.56929784304726938</v>
      </c>
    </row>
    <row r="42" spans="1:6" s="11" customFormat="1">
      <c r="A42" s="70"/>
      <c r="B42" s="74" t="s">
        <v>6</v>
      </c>
      <c r="C42" s="75"/>
      <c r="D42" s="46">
        <v>0</v>
      </c>
      <c r="E42" s="47">
        <v>0</v>
      </c>
      <c r="F42" s="36">
        <v>0</v>
      </c>
    </row>
    <row r="43" spans="1:6" s="11" customFormat="1">
      <c r="A43" s="70"/>
      <c r="B43" s="74" t="s">
        <v>7</v>
      </c>
      <c r="C43" s="75"/>
      <c r="D43" s="46">
        <f>D33+D34+D35+D36+D38+D40</f>
        <v>518</v>
      </c>
      <c r="E43" s="47">
        <f>E33+E34+E35+E36+E38+E40</f>
        <v>332</v>
      </c>
      <c r="F43" s="37">
        <f>E43/D43</f>
        <v>0.64092664092664098</v>
      </c>
    </row>
    <row r="44" spans="1:6" s="11" customFormat="1" ht="15.75" thickBot="1">
      <c r="A44" s="71"/>
      <c r="B44" s="76" t="s">
        <v>8</v>
      </c>
      <c r="C44" s="77"/>
      <c r="D44" s="48">
        <f>D37+D39</f>
        <v>353.6</v>
      </c>
      <c r="E44" s="49">
        <f>E37+E39</f>
        <v>164.2</v>
      </c>
      <c r="F44" s="38">
        <f>E44/D44</f>
        <v>0.46436651583710403</v>
      </c>
    </row>
    <row r="45" spans="1:6">
      <c r="A45" s="60"/>
      <c r="B45" s="63" t="s">
        <v>5</v>
      </c>
      <c r="C45" s="64"/>
      <c r="D45" s="39">
        <f t="shared" ref="D45:E45" si="1">SUM(D46:D48)</f>
        <v>7754.2000000000007</v>
      </c>
      <c r="E45" s="39">
        <f t="shared" si="1"/>
        <v>4057.2000000000003</v>
      </c>
      <c r="F45" s="34">
        <f>E45/D45</f>
        <v>0.52322612261742019</v>
      </c>
    </row>
    <row r="46" spans="1:6">
      <c r="A46" s="61"/>
      <c r="B46" s="65" t="s">
        <v>6</v>
      </c>
      <c r="C46" s="66"/>
      <c r="D46" s="8">
        <f t="shared" ref="D46:E48" si="2">D29+D42</f>
        <v>3341.6</v>
      </c>
      <c r="E46" s="8">
        <f t="shared" si="2"/>
        <v>1395.8</v>
      </c>
      <c r="F46" s="34">
        <f t="shared" ref="F46:F48" si="3">E46/D46</f>
        <v>0.41770409384725882</v>
      </c>
    </row>
    <row r="47" spans="1:6">
      <c r="A47" s="61"/>
      <c r="B47" s="65" t="s">
        <v>7</v>
      </c>
      <c r="C47" s="66"/>
      <c r="D47" s="8">
        <f t="shared" si="2"/>
        <v>3106.6000000000004</v>
      </c>
      <c r="E47" s="8">
        <f t="shared" si="2"/>
        <v>1973.8000000000002</v>
      </c>
      <c r="F47" s="34">
        <f t="shared" si="3"/>
        <v>0.63535698190948298</v>
      </c>
    </row>
    <row r="48" spans="1:6" ht="15.75" thickBot="1">
      <c r="A48" s="62"/>
      <c r="B48" s="67" t="s">
        <v>8</v>
      </c>
      <c r="C48" s="68"/>
      <c r="D48" s="54">
        <f t="shared" si="2"/>
        <v>1306</v>
      </c>
      <c r="E48" s="54">
        <f t="shared" si="2"/>
        <v>687.59999999999991</v>
      </c>
      <c r="F48" s="34">
        <f t="shared" si="3"/>
        <v>0.52649310872894328</v>
      </c>
    </row>
    <row r="51" spans="2:6">
      <c r="B51" s="83" t="s">
        <v>35</v>
      </c>
      <c r="C51" s="83"/>
      <c r="D51" s="32"/>
      <c r="E51" s="5" t="s">
        <v>39</v>
      </c>
      <c r="F51" s="5"/>
    </row>
    <row r="53" spans="2:6">
      <c r="B53" s="5" t="s">
        <v>36</v>
      </c>
      <c r="C53" s="5"/>
      <c r="D53" s="32"/>
      <c r="E53" s="5" t="s">
        <v>37</v>
      </c>
    </row>
    <row r="56" spans="2:6">
      <c r="B56" s="5" t="s">
        <v>38</v>
      </c>
    </row>
    <row r="57" spans="2:6">
      <c r="B57" s="5" t="s">
        <v>11</v>
      </c>
    </row>
  </sheetData>
  <mergeCells count="35">
    <mergeCell ref="E9:E10"/>
    <mergeCell ref="A7:F7"/>
    <mergeCell ref="B51:C51"/>
    <mergeCell ref="A9:A10"/>
    <mergeCell ref="B9:B10"/>
    <mergeCell ref="C9:C10"/>
    <mergeCell ref="D9:D10"/>
    <mergeCell ref="A11:E11"/>
    <mergeCell ref="A19:A20"/>
    <mergeCell ref="B19:B20"/>
    <mergeCell ref="F9:F10"/>
    <mergeCell ref="A45:A48"/>
    <mergeCell ref="B45:C45"/>
    <mergeCell ref="B46:C46"/>
    <mergeCell ref="B47:C47"/>
    <mergeCell ref="B48:C48"/>
    <mergeCell ref="A41:A44"/>
    <mergeCell ref="B41:C41"/>
    <mergeCell ref="B42:C42"/>
    <mergeCell ref="B43:C43"/>
    <mergeCell ref="B44:C44"/>
    <mergeCell ref="A28:A31"/>
    <mergeCell ref="B28:C28"/>
    <mergeCell ref="B29:C29"/>
    <mergeCell ref="B30:C30"/>
    <mergeCell ref="B31:C31"/>
    <mergeCell ref="A36:A37"/>
    <mergeCell ref="B12:B13"/>
    <mergeCell ref="A12:A13"/>
    <mergeCell ref="B14:B15"/>
    <mergeCell ref="A14:A15"/>
    <mergeCell ref="A16:A17"/>
    <mergeCell ref="B16:B17"/>
    <mergeCell ref="A32:F32"/>
    <mergeCell ref="B36:B37"/>
  </mergeCells>
  <pageMargins left="0.19685039370078741" right="0.19685039370078741" top="0.39370078740157483" bottom="0.39370078740157483" header="0.31496062992125984" footer="0.31496062992125984"/>
  <pageSetup paperSize="9" scale="81" fitToHeight="2" orientation="landscape" horizontalDpi="180" verticalDpi="180" r:id="rId1"/>
  <rowBreaks count="2" manualBreakCount="2">
    <brk id="23" max="5" man="1"/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2013</vt:lpstr>
      <vt:lpstr>'1 квартал 2013'!Область_печати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2013-07-17T06:59:10Z</dcterms:modified>
</cp:coreProperties>
</file>